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3 informe trimestral de 2022\"/>
    </mc:Choice>
  </mc:AlternateContent>
  <bookViews>
    <workbookView xWindow="0" yWindow="0" windowWidth="28800" windowHeight="11835"/>
  </bookViews>
  <sheets>
    <sheet name="Anexo 2 Y 2 A " sheetId="8" r:id="rId1"/>
  </sheets>
  <definedNames>
    <definedName name="_xlnm.Print_Area" localSheetId="0">'Anexo 2 Y 2 A '!$A$1:$H$64</definedName>
    <definedName name="_xlnm.Print_Titles" localSheetId="0">'Anexo 2 Y 2 A 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8" l="1"/>
  <c r="C33" i="8" l="1"/>
  <c r="F33" i="8"/>
  <c r="C38" i="8"/>
  <c r="F38" i="8"/>
  <c r="C32" i="8"/>
  <c r="F32" i="8"/>
  <c r="G31" i="8"/>
  <c r="G8" i="8"/>
  <c r="G12" i="8"/>
  <c r="G7" i="8"/>
  <c r="G6" i="8"/>
  <c r="G51" i="8"/>
  <c r="C8" i="8"/>
  <c r="C12" i="8"/>
  <c r="C7" i="8"/>
  <c r="C34" i="8"/>
  <c r="C35" i="8"/>
  <c r="C36" i="8"/>
  <c r="C37" i="8"/>
  <c r="C39" i="8"/>
  <c r="C40" i="8"/>
  <c r="C41" i="8"/>
  <c r="C27" i="8"/>
  <c r="C42" i="8"/>
  <c r="C43" i="8"/>
  <c r="C44" i="8"/>
  <c r="C45" i="8"/>
  <c r="C46" i="8"/>
  <c r="C31" i="8"/>
  <c r="C6" i="8"/>
  <c r="C51" i="8"/>
  <c r="B51" i="8"/>
  <c r="F43" i="8"/>
  <c r="F46" i="8"/>
  <c r="F45" i="8"/>
  <c r="F14" i="8"/>
  <c r="F21" i="8"/>
  <c r="F10" i="8"/>
  <c r="F9" i="8"/>
  <c r="F11" i="8"/>
  <c r="F8" i="8"/>
  <c r="F26" i="8"/>
  <c r="F25" i="8"/>
  <c r="F24" i="8"/>
  <c r="F23" i="8"/>
  <c r="F22" i="8"/>
  <c r="F20" i="8"/>
  <c r="F19" i="8"/>
  <c r="F18" i="8"/>
  <c r="F17" i="8"/>
  <c r="F16" i="8"/>
  <c r="F15" i="8"/>
  <c r="H8" i="8"/>
  <c r="H27" i="8"/>
  <c r="H12" i="8"/>
  <c r="H7" i="8"/>
  <c r="E8" i="8"/>
  <c r="E12" i="8"/>
  <c r="E7" i="8"/>
  <c r="D8" i="8"/>
  <c r="F41" i="8"/>
  <c r="F55" i="8"/>
  <c r="F54" i="8"/>
  <c r="H54" i="8"/>
  <c r="G54" i="8"/>
  <c r="E54" i="8"/>
  <c r="D54" i="8"/>
  <c r="C54" i="8"/>
  <c r="B54" i="8"/>
  <c r="F49" i="8"/>
  <c r="F48" i="8"/>
  <c r="F47" i="8"/>
  <c r="H47" i="8"/>
  <c r="G47" i="8"/>
  <c r="E47" i="8"/>
  <c r="D47" i="8"/>
  <c r="C47" i="8"/>
  <c r="F44" i="8"/>
  <c r="F40" i="8"/>
  <c r="F39" i="8"/>
  <c r="F37" i="8"/>
  <c r="F36" i="8"/>
  <c r="F35" i="8"/>
  <c r="F34" i="8"/>
  <c r="H31" i="8"/>
  <c r="H6" i="8"/>
  <c r="H51" i="8"/>
  <c r="E31" i="8"/>
  <c r="E6" i="8"/>
  <c r="E51" i="8"/>
  <c r="D31" i="8"/>
  <c r="F28" i="8"/>
  <c r="F27" i="8"/>
  <c r="G27" i="8"/>
  <c r="E27" i="8"/>
  <c r="D27" i="8"/>
  <c r="F13" i="8"/>
  <c r="D12" i="8"/>
  <c r="F31" i="8"/>
  <c r="F12" i="8"/>
  <c r="F7" i="8"/>
  <c r="F6" i="8"/>
  <c r="D7" i="8"/>
  <c r="D6" i="8"/>
  <c r="D51" i="8"/>
</calcChain>
</file>

<file path=xl/sharedStrings.xml><?xml version="1.0" encoding="utf-8"?>
<sst xmlns="http://schemas.openxmlformats.org/spreadsheetml/2006/main" count="75" uniqueCount="57">
  <si>
    <t>GOBIERNO DEL ESTADO DE MICHOACAN DE OCAMPO</t>
  </si>
  <si>
    <t>Informe Analítico de la Deuda Pública y Otros Pasivos - LDF</t>
  </si>
  <si>
    <t>(PESOS)</t>
  </si>
  <si>
    <t>Denominación de la Deuda Pública y
Otros Pasivos</t>
  </si>
  <si>
    <t>Disposiciones
del Periodo</t>
  </si>
  <si>
    <t>Amortizaciones
del Periodo</t>
  </si>
  <si>
    <t>Revaluaciones,
Reclasificaciones
y Otros Ajustes</t>
  </si>
  <si>
    <t>Saldo Final
del Periodo</t>
  </si>
  <si>
    <t>Pago de
Intereses del
Periodo</t>
  </si>
  <si>
    <t>Pago de
Comisiones y
demás costos
asociados durante
el Periodo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</si>
  <si>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</si>
  <si>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</si>
  <si>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</si>
  <si>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</si>
  <si>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</si>
  <si>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</si>
  <si>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</si>
  <si>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</si>
  <si>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23755400 Banorte, S.A.</t>
  </si>
  <si>
    <t>PF200703 DEXIA, S.A.</t>
  </si>
  <si>
    <t>6722 Banobras, S.N.C.</t>
  </si>
  <si>
    <t>9497 Banobras, S.N.C.</t>
  </si>
  <si>
    <t>739741 Bajio, S.A.</t>
  </si>
  <si>
    <t>11246 Banobras, S.N.C.</t>
  </si>
  <si>
    <t>Banobras, S.N.C. 2013</t>
  </si>
  <si>
    <t>Banca Afirme, S.A.</t>
  </si>
  <si>
    <t>Banobras, S.N.C. 2017</t>
  </si>
  <si>
    <t>Banobras, S.N.C. 2018</t>
  </si>
  <si>
    <t>Banobras, S.N.C. 2018 FAFEF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</si>
  <si>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</si>
  <si>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</si>
  <si>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</si>
  <si>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</si>
  <si>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</si>
  <si>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</si>
  <si>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</si>
  <si>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</si>
  <si>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</si>
  <si>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</si>
  <si>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</si>
  <si>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</si>
  <si>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Banobras, S.N.C. 2020-(Banorte 2,000'000,000)</t>
  </si>
  <si>
    <t>Banobras, S.N.C. 2020-(Interacciones-Banorte)</t>
  </si>
  <si>
    <t>Banco Mercantil del Norte, S.A. $2,045 millones</t>
  </si>
  <si>
    <t>Banco del Bajío, S.A. $2,045 millones</t>
  </si>
  <si>
    <t>Banco Mercantil del Norte, S.A. 0086607524</t>
  </si>
  <si>
    <t>Banco Mercantil del Norte, S.A. 0086637949</t>
  </si>
  <si>
    <t>No Aplica</t>
  </si>
  <si>
    <t xml:space="preserve">Banca Afirme, S.A. </t>
  </si>
  <si>
    <t>Del 1 de Enero al  30 de Septiembre de 2022</t>
  </si>
  <si>
    <t>Saldo
al 31 de 
Diciembre de 
2021</t>
  </si>
  <si>
    <t xml:space="preserve">Instrumento Bono Cupón Cero </t>
  </si>
  <si>
    <t>Deuda Contingente  (informativo)1</t>
  </si>
  <si>
    <t>Valor de Instrumentos Bono Cupón Cero  (Informativo)2</t>
  </si>
  <si>
    <t xml:space="preserve">2. Se refiere al valor del Bono Cupón Cero que respalda el pago de los créditos asociados al mismo (Activo). 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</si>
  <si>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</si>
  <si>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Saldo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</si>
</sst>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0000000"/>
    <numFmt numFmtId="166" formatCode="#,##0_ ;\-#,##0\ "/>
    <numFmt numFmtId="167" formatCode="#,##0.0"/>
  </numFmts>
  <fonts count="11" x14ac:knownFonts="1"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Times New Roman"/>
      <family val="1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3" fontId="5" fillId="0" borderId="0" xfId="0" applyNumberFormat="1" applyFont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vertical="center" wrapText="1"/>
    </xf>
    <xf numFmtId="3" fontId="6" fillId="0" borderId="0" xfId="0" applyNumberFormat="1" applyFont="1" applyFill="1"/>
    <xf numFmtId="3" fontId="2" fillId="0" borderId="3" xfId="0" applyNumberFormat="1" applyFont="1" applyFill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vertical="center" wrapText="1"/>
    </xf>
    <xf numFmtId="3" fontId="5" fillId="0" borderId="0" xfId="0" applyNumberFormat="1" applyFont="1" applyFill="1"/>
    <xf numFmtId="3" fontId="5" fillId="0" borderId="4" xfId="0" applyNumberFormat="1" applyFont="1" applyFill="1" applyBorder="1"/>
    <xf numFmtId="3" fontId="2" fillId="0" borderId="5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right" vertical="center" wrapText="1"/>
    </xf>
    <xf numFmtId="0" fontId="1" fillId="3" borderId="2" xfId="3" applyFont="1" applyFill="1" applyBorder="1" applyAlignment="1">
      <alignment vertical="center" wrapText="1"/>
    </xf>
    <xf numFmtId="0" fontId="10" fillId="0" borderId="3" xfId="3" applyFont="1" applyFill="1" applyBorder="1" applyAlignment="1">
      <alignment horizontal="left" vertical="center" wrapText="1"/>
    </xf>
    <xf numFmtId="4" fontId="1" fillId="0" borderId="3" xfId="3" applyNumberFormat="1" applyFont="1" applyFill="1" applyBorder="1" applyAlignment="1">
      <alignment horizontal="justify" vertical="center" wrapText="1"/>
    </xf>
    <xf numFmtId="49" fontId="1" fillId="0" borderId="3" xfId="3" applyNumberFormat="1" applyFont="1" applyFill="1" applyBorder="1" applyAlignment="1">
      <alignment horizontal="justify" vertical="center" wrapText="1"/>
    </xf>
    <xf numFmtId="4" fontId="1" fillId="0" borderId="7" xfId="3" applyNumberFormat="1" applyFont="1" applyFill="1" applyBorder="1" applyAlignment="1">
      <alignment horizontal="center" vertical="center" wrapText="1"/>
    </xf>
    <xf numFmtId="0" fontId="1" fillId="0" borderId="2" xfId="3" applyFont="1" applyBorder="1" applyAlignment="1">
      <alignment horizontal="justify" vertical="center" wrapText="1"/>
    </xf>
    <xf numFmtId="4" fontId="1" fillId="0" borderId="2" xfId="3" applyNumberFormat="1" applyFont="1" applyBorder="1" applyAlignment="1">
      <alignment horizontal="justify" vertical="center" wrapText="1"/>
    </xf>
    <xf numFmtId="49" fontId="1" fillId="0" borderId="2" xfId="3" applyNumberFormat="1" applyFont="1" applyBorder="1" applyAlignment="1">
      <alignment horizontal="justify" vertical="center" wrapText="1"/>
    </xf>
    <xf numFmtId="4" fontId="5" fillId="0" borderId="0" xfId="0" applyNumberFormat="1" applyFont="1"/>
    <xf numFmtId="4" fontId="6" fillId="0" borderId="0" xfId="0" applyNumberFormat="1" applyFont="1" applyFill="1"/>
    <xf numFmtId="4" fontId="5" fillId="0" borderId="0" xfId="0" applyNumberFormat="1" applyFont="1" applyFill="1"/>
    <xf numFmtId="165" fontId="5" fillId="0" borderId="0" xfId="0" applyNumberFormat="1" applyFont="1" applyFill="1"/>
    <xf numFmtId="3" fontId="5" fillId="0" borderId="0" xfId="0" applyNumberFormat="1" applyFont="1" applyFill="1" applyBorder="1"/>
    <xf numFmtId="4" fontId="5" fillId="0" borderId="0" xfId="0" applyNumberFormat="1" applyFont="1" applyFill="1" applyBorder="1"/>
    <xf numFmtId="3" fontId="2" fillId="0" borderId="4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Border="1"/>
    <xf numFmtId="4" fontId="5" fillId="0" borderId="0" xfId="0" applyNumberFormat="1" applyFont="1" applyBorder="1"/>
    <xf numFmtId="166" fontId="8" fillId="0" borderId="3" xfId="0" applyNumberFormat="1" applyFont="1" applyFill="1" applyBorder="1" applyAlignment="1">
      <alignment horizontal="right" vertical="center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vertical="center" wrapText="1"/>
    </xf>
    <xf numFmtId="166" fontId="10" fillId="0" borderId="3" xfId="0" applyNumberFormat="1" applyFont="1" applyFill="1" applyBorder="1" applyAlignment="1">
      <alignment horizontal="right" vertical="center" wrapText="1"/>
    </xf>
    <xf numFmtId="166" fontId="8" fillId="0" borderId="3" xfId="0" applyNumberFormat="1" applyFont="1" applyFill="1" applyBorder="1" applyAlignment="1">
      <alignment vertical="center" wrapText="1"/>
    </xf>
    <xf numFmtId="166" fontId="8" fillId="0" borderId="5" xfId="0" applyNumberFormat="1" applyFont="1" applyFill="1" applyBorder="1" applyAlignment="1">
      <alignment horizontal="right" vertical="center" wrapText="1"/>
    </xf>
    <xf numFmtId="166" fontId="8" fillId="0" borderId="0" xfId="0" applyNumberFormat="1" applyFont="1" applyFill="1"/>
    <xf numFmtId="166" fontId="8" fillId="0" borderId="0" xfId="0" applyNumberFormat="1" applyFont="1"/>
    <xf numFmtId="167" fontId="5" fillId="0" borderId="0" xfId="0" applyNumberFormat="1" applyFont="1"/>
    <xf numFmtId="3" fontId="10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166" fontId="10" fillId="4" borderId="3" xfId="0" applyNumberFormat="1" applyFont="1" applyFill="1" applyBorder="1" applyAlignment="1">
      <alignment horizontal="right" vertical="center" wrapText="1"/>
    </xf>
    <xf numFmtId="3" fontId="10" fillId="4" borderId="3" xfId="0" applyNumberFormat="1" applyFont="1" applyFill="1" applyBorder="1" applyAlignment="1">
      <alignment horizontal="right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 vertical="top" wrapText="1"/>
    </xf>
  </cellXfs>
  <cellStyles count="7">
    <cellStyle name="Millares 2" xfId="1"/>
    <cellStyle name="Millares 3 4" xfId="2"/>
    <cellStyle name="Normal" xfId="0" builtinId="0"/>
    <cellStyle name="Normal 2" xfId="3"/>
    <cellStyle name="Normal 5" xfId="4"/>
    <cellStyle name="Normal 6" xf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tabSelected="1" zoomScale="85" zoomScaleNormal="85" workbookViewId="0">
      <pane xSplit="2" ySplit="7" topLeftCell="C48" activePane="bottomRight" state="frozen"/>
      <selection pane="topRight" activeCell="C1" sqref="C1"/>
      <selection pane="bottomLeft" activeCell="A8" sqref="A8"/>
      <selection pane="bottomRight" activeCell="K56" sqref="K56"/>
    </sheetView>
  </sheetViews>
  <sheetFormatPr baseColWidth="10" defaultColWidth="11.42578125" defaultRowHeight="12" x14ac:dyDescent="0.2"/>
  <cols>
    <col min="1" max="1" width="17.7109375" style="1" customWidth="1"/>
    <col min="2" max="2" width="17.7109375" style="11" customWidth="1"/>
    <col min="3" max="4" width="17.7109375" style="1" customWidth="1"/>
    <col min="5" max="5" width="17.7109375" style="42" customWidth="1"/>
    <col min="6" max="8" width="17.7109375" style="1" customWidth="1"/>
    <col min="9" max="9" width="16.42578125" style="1" customWidth="1"/>
    <col min="10" max="10" width="16.85546875" style="23" customWidth="1"/>
    <col min="11" max="11" width="13.42578125" style="1" customWidth="1"/>
    <col min="12" max="12" width="12.28515625" style="1" bestFit="1" customWidth="1"/>
    <col min="13" max="13" width="17.42578125" style="1" bestFit="1" customWidth="1"/>
    <col min="14" max="14" width="11.42578125" style="1"/>
    <col min="15" max="15" width="12.28515625" style="1" bestFit="1" customWidth="1"/>
    <col min="16" max="16384" width="11.42578125" style="1"/>
  </cols>
  <sheetData>
    <row r="1" spans="1:11" ht="12.75" customHeight="1" x14ac:dyDescent="0.2">
      <c r="A1" s="57" t="s">
        <v>0</v>
      </c>
      <c r="B1" s="58"/>
      <c r="C1" s="58"/>
      <c r="D1" s="58"/>
      <c r="E1" s="58"/>
      <c r="F1" s="58"/>
      <c r="G1" s="58"/>
      <c r="H1" s="59"/>
    </row>
    <row r="2" spans="1:11" ht="12.75" customHeight="1" x14ac:dyDescent="0.2">
      <c r="A2" s="60" t="s">
        <v>1</v>
      </c>
      <c r="B2" s="61"/>
      <c r="C2" s="61"/>
      <c r="D2" s="61"/>
      <c r="E2" s="61"/>
      <c r="F2" s="61"/>
      <c r="G2" s="61"/>
      <c r="H2" s="62"/>
    </row>
    <row r="3" spans="1:11" ht="12.75" customHeight="1" x14ac:dyDescent="0.2">
      <c r="A3" s="60" t="s">
        <v>49</v>
      </c>
      <c r="B3" s="61"/>
      <c r="C3" s="61"/>
      <c r="D3" s="61"/>
      <c r="E3" s="61"/>
      <c r="F3" s="61"/>
      <c r="G3" s="61"/>
      <c r="H3" s="62"/>
    </row>
    <row r="4" spans="1:11" ht="12.75" customHeight="1" x14ac:dyDescent="0.2">
      <c r="A4" s="60" t="s">
        <v>2</v>
      </c>
      <c r="B4" s="61"/>
      <c r="C4" s="61"/>
      <c r="D4" s="61"/>
      <c r="E4" s="61"/>
      <c r="F4" s="61"/>
      <c r="G4" s="61"/>
      <c r="H4" s="62"/>
    </row>
    <row r="5" spans="1:11" ht="69" customHeight="1" x14ac:dyDescent="0.2">
      <c r="A5" s="2" t="s">
        <v>3</v>
      </c>
      <c r="B5" s="3" t="s">
        <v>50</v>
      </c>
      <c r="C5" s="3" t="s">
        <v>4</v>
      </c>
      <c r="D5" s="3" t="s">
        <v>5</v>
      </c>
      <c r="E5" s="36" t="s">
        <v>6</v>
      </c>
      <c r="F5" s="3" t="s">
        <v>7</v>
      </c>
      <c r="G5" s="3" t="s">
        <v>8</v>
      </c>
      <c r="H5" s="3" t="s">
        <v>9</v>
      </c>
    </row>
    <row r="6" spans="1:11" ht="12.95" customHeight="1" x14ac:dyDescent="0.2">
      <c r="A6" s="4" t="s">
        <v>10</v>
      </c>
      <c r="B6" s="5">
        <v>22606251136.259998</v>
      </c>
      <c r="C6" s="5">
        <f t="shared" ref="C6:H6" si="0">SUM(C7,C31)</f>
        <v>0</v>
      </c>
      <c r="D6" s="5">
        <f t="shared" si="0"/>
        <v>3184600317</v>
      </c>
      <c r="E6" s="37">
        <f t="shared" si="0"/>
        <v>0</v>
      </c>
      <c r="F6" s="5">
        <f t="shared" si="0"/>
        <v>19421650820.260002</v>
      </c>
      <c r="G6" s="5">
        <f t="shared" si="0"/>
        <v>1147285515</v>
      </c>
      <c r="H6" s="5">
        <f t="shared" si="0"/>
        <v>7485931</v>
      </c>
      <c r="I6" s="11"/>
      <c r="K6" s="23"/>
    </row>
    <row r="7" spans="1:11" ht="12.95" customHeight="1" x14ac:dyDescent="0.2">
      <c r="A7" s="4" t="s">
        <v>11</v>
      </c>
      <c r="B7" s="5">
        <v>2731999986.4000001</v>
      </c>
      <c r="C7" s="5">
        <f t="shared" ref="C7:H7" si="1">SUM(C8,C12)</f>
        <v>614280700</v>
      </c>
      <c r="D7" s="5">
        <f t="shared" si="1"/>
        <v>3184600317</v>
      </c>
      <c r="E7" s="37">
        <f t="shared" si="1"/>
        <v>0</v>
      </c>
      <c r="F7" s="5">
        <f t="shared" si="1"/>
        <v>161680383.39999998</v>
      </c>
      <c r="G7" s="5">
        <f t="shared" si="1"/>
        <v>58869045</v>
      </c>
      <c r="H7" s="5">
        <f t="shared" si="1"/>
        <v>161000</v>
      </c>
      <c r="I7" s="11"/>
      <c r="K7" s="23"/>
    </row>
    <row r="8" spans="1:11" s="6" customFormat="1" ht="26.1" customHeight="1" x14ac:dyDescent="0.2">
      <c r="A8" s="4" t="s">
        <v>12</v>
      </c>
      <c r="B8" s="5">
        <v>2732000000</v>
      </c>
      <c r="C8" s="5">
        <f t="shared" ref="C8:H8" si="2">SUM(C9:C11)</f>
        <v>0</v>
      </c>
      <c r="D8" s="5">
        <f t="shared" si="2"/>
        <v>2732000000</v>
      </c>
      <c r="E8" s="37">
        <f t="shared" si="2"/>
        <v>0</v>
      </c>
      <c r="F8" s="5">
        <f t="shared" si="2"/>
        <v>0</v>
      </c>
      <c r="G8" s="5">
        <f t="shared" si="2"/>
        <v>58869045</v>
      </c>
      <c r="H8" s="5">
        <f t="shared" si="2"/>
        <v>161000</v>
      </c>
      <c r="I8" s="11"/>
      <c r="J8" s="24"/>
    </row>
    <row r="9" spans="1:11" ht="39" customHeight="1" x14ac:dyDescent="0.2">
      <c r="A9" s="7" t="s">
        <v>45</v>
      </c>
      <c r="B9" s="8">
        <v>1332000000</v>
      </c>
      <c r="C9" s="8">
        <v>0</v>
      </c>
      <c r="D9" s="8">
        <v>1332000000</v>
      </c>
      <c r="E9" s="35">
        <v>0</v>
      </c>
      <c r="F9" s="8">
        <f>+B9+C9-D9+E9</f>
        <v>0</v>
      </c>
      <c r="G9" s="8">
        <v>44195473</v>
      </c>
      <c r="H9" s="8">
        <v>58000</v>
      </c>
      <c r="I9" s="11"/>
      <c r="J9" s="43"/>
    </row>
    <row r="10" spans="1:11" ht="39" customHeight="1" x14ac:dyDescent="0.2">
      <c r="A10" s="7" t="s">
        <v>46</v>
      </c>
      <c r="B10" s="8">
        <v>600000000</v>
      </c>
      <c r="C10" s="8">
        <v>0</v>
      </c>
      <c r="D10" s="8">
        <v>600000000</v>
      </c>
      <c r="E10" s="35">
        <v>0</v>
      </c>
      <c r="F10" s="8">
        <f>+B10+C10-D10+E10</f>
        <v>0</v>
      </c>
      <c r="G10" s="8">
        <v>5161428</v>
      </c>
      <c r="H10" s="8">
        <v>103000</v>
      </c>
      <c r="I10" s="11"/>
    </row>
    <row r="11" spans="1:11" ht="12.95" customHeight="1" x14ac:dyDescent="0.2">
      <c r="A11" s="7" t="s">
        <v>48</v>
      </c>
      <c r="B11" s="8">
        <v>800000000</v>
      </c>
      <c r="C11" s="8">
        <v>0</v>
      </c>
      <c r="D11" s="8">
        <v>800000000</v>
      </c>
      <c r="E11" s="35">
        <v>0</v>
      </c>
      <c r="F11" s="8">
        <f>+B11+C11-D11+E11</f>
        <v>0</v>
      </c>
      <c r="G11" s="8">
        <v>9512144</v>
      </c>
      <c r="H11" s="8">
        <v>0</v>
      </c>
      <c r="I11" s="11"/>
    </row>
    <row r="12" spans="1:11" ht="26.1" customHeight="1" x14ac:dyDescent="0.2">
      <c r="A12" s="4" t="s">
        <v>12</v>
      </c>
      <c r="B12" s="9">
        <v>0</v>
      </c>
      <c r="C12" s="9">
        <f>SUM(C13:C26)</f>
        <v>614280700</v>
      </c>
      <c r="D12" s="9">
        <f>SUM(D13:D26)</f>
        <v>452600317</v>
      </c>
      <c r="E12" s="38">
        <f>SUM(E13:E26)</f>
        <v>0</v>
      </c>
      <c r="F12" s="9">
        <f>SUM(F13:F26)</f>
        <v>161680383.39999998</v>
      </c>
      <c r="G12" s="9">
        <f>SUM(G13:G26)</f>
        <v>0</v>
      </c>
      <c r="H12" s="9">
        <f>SUM(H13:H29)</f>
        <v>0</v>
      </c>
      <c r="I12" s="11"/>
    </row>
    <row r="13" spans="1:11" ht="26.1" customHeight="1" x14ac:dyDescent="0.2">
      <c r="A13" s="7" t="s">
        <v>18</v>
      </c>
      <c r="B13" s="8">
        <v>0</v>
      </c>
      <c r="C13" s="8">
        <v>20010510</v>
      </c>
      <c r="D13" s="8">
        <v>14690691</v>
      </c>
      <c r="E13" s="35">
        <v>0</v>
      </c>
      <c r="F13" s="10">
        <f>+B13+C13-D13+E13</f>
        <v>5319819</v>
      </c>
      <c r="G13" s="10">
        <v>0</v>
      </c>
      <c r="H13" s="8">
        <v>0</v>
      </c>
      <c r="I13" s="11"/>
    </row>
    <row r="14" spans="1:11" ht="26.1" customHeight="1" x14ac:dyDescent="0.2">
      <c r="A14" s="7" t="s">
        <v>19</v>
      </c>
      <c r="B14" s="8">
        <v>0</v>
      </c>
      <c r="C14" s="8">
        <v>32402216</v>
      </c>
      <c r="D14" s="8">
        <v>23788046</v>
      </c>
      <c r="E14" s="35">
        <v>0</v>
      </c>
      <c r="F14" s="10">
        <f>+B14+C14-D14+E14</f>
        <v>8614170</v>
      </c>
      <c r="G14" s="10">
        <v>0</v>
      </c>
      <c r="H14" s="8">
        <v>0</v>
      </c>
      <c r="I14" s="11"/>
    </row>
    <row r="15" spans="1:11" ht="26.1" customHeight="1" x14ac:dyDescent="0.2">
      <c r="A15" s="7" t="s">
        <v>20</v>
      </c>
      <c r="B15" s="8">
        <v>0</v>
      </c>
      <c r="C15" s="8">
        <v>14328102</v>
      </c>
      <c r="D15" s="8">
        <v>10518958</v>
      </c>
      <c r="E15" s="35">
        <v>0</v>
      </c>
      <c r="F15" s="10">
        <f t="shared" ref="F15:F26" si="3">+B15+C15-D15+E15</f>
        <v>3809144</v>
      </c>
      <c r="G15" s="10">
        <v>0</v>
      </c>
      <c r="H15" s="8">
        <v>0</v>
      </c>
      <c r="I15" s="11"/>
    </row>
    <row r="16" spans="1:11" ht="26.1" customHeight="1" x14ac:dyDescent="0.2">
      <c r="A16" s="7" t="s">
        <v>21</v>
      </c>
      <c r="B16" s="8">
        <v>0</v>
      </c>
      <c r="C16" s="8">
        <v>75700000</v>
      </c>
      <c r="D16" s="8">
        <v>56775000</v>
      </c>
      <c r="E16" s="35">
        <v>0</v>
      </c>
      <c r="F16" s="10">
        <f t="shared" si="3"/>
        <v>18925000</v>
      </c>
      <c r="G16" s="10">
        <v>0</v>
      </c>
      <c r="H16" s="8">
        <v>0</v>
      </c>
      <c r="I16" s="11"/>
    </row>
    <row r="17" spans="1:14" ht="12.95" customHeight="1" x14ac:dyDescent="0.2">
      <c r="A17" s="7" t="s">
        <v>22</v>
      </c>
      <c r="B17" s="8">
        <v>0</v>
      </c>
      <c r="C17" s="8">
        <v>58941667</v>
      </c>
      <c r="D17" s="8">
        <v>48225000</v>
      </c>
      <c r="E17" s="35">
        <v>0</v>
      </c>
      <c r="F17" s="10">
        <f t="shared" si="3"/>
        <v>10716667</v>
      </c>
      <c r="G17" s="10">
        <v>0</v>
      </c>
      <c r="H17" s="8">
        <v>0</v>
      </c>
      <c r="I17" s="11"/>
    </row>
    <row r="18" spans="1:14" s="11" customFormat="1" ht="26.1" customHeight="1" x14ac:dyDescent="0.2">
      <c r="A18" s="7" t="s">
        <v>24</v>
      </c>
      <c r="B18" s="10">
        <v>0</v>
      </c>
      <c r="C18" s="10">
        <v>130731971</v>
      </c>
      <c r="D18" s="8">
        <v>93647232</v>
      </c>
      <c r="E18" s="39">
        <v>0</v>
      </c>
      <c r="F18" s="10">
        <f t="shared" si="3"/>
        <v>37084739</v>
      </c>
      <c r="G18" s="10">
        <v>0</v>
      </c>
      <c r="H18" s="10">
        <v>0</v>
      </c>
      <c r="J18" s="23"/>
      <c r="K18" s="1"/>
    </row>
    <row r="19" spans="1:14" s="11" customFormat="1" ht="12.95" customHeight="1" x14ac:dyDescent="0.2">
      <c r="A19" s="7" t="s">
        <v>25</v>
      </c>
      <c r="B19" s="10">
        <v>0</v>
      </c>
      <c r="C19" s="10">
        <v>5577656</v>
      </c>
      <c r="D19" s="8">
        <v>4503720</v>
      </c>
      <c r="E19" s="39">
        <v>0</v>
      </c>
      <c r="F19" s="10">
        <f t="shared" si="3"/>
        <v>1073936</v>
      </c>
      <c r="G19" s="10">
        <v>0</v>
      </c>
      <c r="H19" s="10">
        <v>0</v>
      </c>
      <c r="J19" s="23"/>
      <c r="K19" s="1"/>
    </row>
    <row r="20" spans="1:14" s="11" customFormat="1" ht="26.1" customHeight="1" x14ac:dyDescent="0.2">
      <c r="A20" s="7" t="s">
        <v>26</v>
      </c>
      <c r="B20" s="10">
        <v>0</v>
      </c>
      <c r="C20" s="10">
        <v>19735536</v>
      </c>
      <c r="D20" s="8">
        <v>14072136</v>
      </c>
      <c r="E20" s="39">
        <v>0</v>
      </c>
      <c r="F20" s="10">
        <f t="shared" si="3"/>
        <v>5663400</v>
      </c>
      <c r="G20" s="10">
        <v>0</v>
      </c>
      <c r="H20" s="10">
        <v>0</v>
      </c>
      <c r="J20" s="23"/>
      <c r="K20" s="1"/>
    </row>
    <row r="21" spans="1:14" s="11" customFormat="1" ht="26.1" customHeight="1" x14ac:dyDescent="0.2">
      <c r="A21" s="7" t="s">
        <v>28</v>
      </c>
      <c r="B21" s="10">
        <v>0</v>
      </c>
      <c r="C21" s="10">
        <v>33580698</v>
      </c>
      <c r="D21" s="8">
        <v>24691455</v>
      </c>
      <c r="E21" s="39">
        <v>0</v>
      </c>
      <c r="F21" s="10">
        <f t="shared" si="3"/>
        <v>8889243</v>
      </c>
      <c r="G21" s="10">
        <v>0</v>
      </c>
      <c r="H21" s="10">
        <v>0</v>
      </c>
      <c r="J21" s="23"/>
      <c r="K21" s="1"/>
      <c r="M21" s="26"/>
    </row>
    <row r="22" spans="1:14" s="11" customFormat="1" ht="26.1" customHeight="1" x14ac:dyDescent="0.2">
      <c r="A22" s="7" t="s">
        <v>27</v>
      </c>
      <c r="B22" s="10">
        <v>0</v>
      </c>
      <c r="C22" s="10">
        <v>42981952</v>
      </c>
      <c r="D22" s="8">
        <v>28452440</v>
      </c>
      <c r="E22" s="39">
        <v>0</v>
      </c>
      <c r="F22" s="10">
        <f t="shared" si="3"/>
        <v>14529512</v>
      </c>
      <c r="G22" s="10">
        <v>0</v>
      </c>
      <c r="H22" s="10">
        <v>0</v>
      </c>
      <c r="J22" s="23"/>
      <c r="K22" s="1"/>
    </row>
    <row r="23" spans="1:14" s="11" customFormat="1" ht="39" customHeight="1" x14ac:dyDescent="0.2">
      <c r="A23" s="7" t="s">
        <v>41</v>
      </c>
      <c r="B23" s="10">
        <v>0</v>
      </c>
      <c r="C23" s="10">
        <v>100840332</v>
      </c>
      <c r="D23" s="8">
        <v>75630249</v>
      </c>
      <c r="E23" s="39">
        <v>0</v>
      </c>
      <c r="F23" s="10">
        <f t="shared" si="3"/>
        <v>25210083</v>
      </c>
      <c r="G23" s="10">
        <v>0</v>
      </c>
      <c r="H23" s="10">
        <v>0</v>
      </c>
      <c r="J23" s="23"/>
      <c r="K23" s="1"/>
    </row>
    <row r="24" spans="1:14" s="11" customFormat="1" ht="39" customHeight="1" x14ac:dyDescent="0.2">
      <c r="A24" s="7" t="s">
        <v>42</v>
      </c>
      <c r="B24" s="10">
        <v>1.000000536441803E-2</v>
      </c>
      <c r="C24" s="10">
        <v>41397602</v>
      </c>
      <c r="D24" s="8">
        <v>26879649</v>
      </c>
      <c r="E24" s="39">
        <v>0</v>
      </c>
      <c r="F24" s="10">
        <f t="shared" si="3"/>
        <v>14517953.010000005</v>
      </c>
      <c r="G24" s="10">
        <v>0</v>
      </c>
      <c r="H24" s="10">
        <v>0</v>
      </c>
      <c r="J24" s="23"/>
      <c r="K24" s="1"/>
    </row>
    <row r="25" spans="1:14" s="11" customFormat="1" ht="39" customHeight="1" x14ac:dyDescent="0.2">
      <c r="A25" s="7" t="s">
        <v>43</v>
      </c>
      <c r="B25" s="10">
        <v>0.39000000059604645</v>
      </c>
      <c r="C25" s="10">
        <v>18990437</v>
      </c>
      <c r="D25" s="8">
        <v>15333970</v>
      </c>
      <c r="E25" s="39">
        <v>0</v>
      </c>
      <c r="F25" s="10">
        <f t="shared" si="3"/>
        <v>3656467.3900000006</v>
      </c>
      <c r="G25" s="10">
        <v>0</v>
      </c>
      <c r="H25" s="10">
        <v>0</v>
      </c>
      <c r="J25" s="23"/>
      <c r="K25" s="1"/>
    </row>
    <row r="26" spans="1:14" s="11" customFormat="1" ht="26.1" customHeight="1" x14ac:dyDescent="0.2">
      <c r="A26" s="7" t="s">
        <v>44</v>
      </c>
      <c r="B26" s="10">
        <v>0</v>
      </c>
      <c r="C26" s="10">
        <v>19062021</v>
      </c>
      <c r="D26" s="8">
        <v>15391771</v>
      </c>
      <c r="E26" s="39">
        <v>0</v>
      </c>
      <c r="F26" s="10">
        <f t="shared" si="3"/>
        <v>3670250</v>
      </c>
      <c r="G26" s="10">
        <v>0</v>
      </c>
      <c r="H26" s="10">
        <v>0</v>
      </c>
      <c r="J26" s="23"/>
      <c r="K26" s="1"/>
    </row>
    <row r="27" spans="1:14" s="11" customFormat="1" ht="12.95" customHeight="1" x14ac:dyDescent="0.2">
      <c r="A27" s="7" t="s">
        <v>13</v>
      </c>
      <c r="B27" s="9">
        <v>0</v>
      </c>
      <c r="C27" s="9">
        <f t="shared" ref="C27:H27" si="4">SUM(C28)</f>
        <v>0</v>
      </c>
      <c r="D27" s="9">
        <f t="shared" si="4"/>
        <v>0</v>
      </c>
      <c r="E27" s="38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J27" s="25"/>
    </row>
    <row r="28" spans="1:14" s="11" customFormat="1" ht="12.95" customHeight="1" x14ac:dyDescent="0.2">
      <c r="A28" s="7"/>
      <c r="B28" s="8">
        <v>0</v>
      </c>
      <c r="C28" s="8">
        <v>0</v>
      </c>
      <c r="D28" s="10">
        <v>0</v>
      </c>
      <c r="E28" s="35">
        <v>0</v>
      </c>
      <c r="F28" s="10">
        <f>+B28+C28-D28+E28</f>
        <v>0</v>
      </c>
      <c r="G28" s="8">
        <v>0</v>
      </c>
      <c r="H28" s="8">
        <v>0</v>
      </c>
      <c r="J28" s="25"/>
    </row>
    <row r="29" spans="1:14" s="11" customFormat="1" ht="26.1" customHeight="1" x14ac:dyDescent="0.2">
      <c r="A29" s="4" t="s">
        <v>14</v>
      </c>
      <c r="B29" s="9">
        <v>0</v>
      </c>
      <c r="C29" s="9">
        <v>0</v>
      </c>
      <c r="D29" s="9">
        <v>0</v>
      </c>
      <c r="E29" s="38">
        <v>0</v>
      </c>
      <c r="F29" s="44">
        <v>0</v>
      </c>
      <c r="G29" s="44">
        <v>0</v>
      </c>
      <c r="H29" s="44">
        <v>0</v>
      </c>
      <c r="J29" s="25"/>
    </row>
    <row r="30" spans="1:14" s="11" customFormat="1" ht="12.95" customHeight="1" x14ac:dyDescent="0.2">
      <c r="A30" s="7"/>
      <c r="B30" s="8">
        <v>0</v>
      </c>
      <c r="C30" s="8">
        <v>0</v>
      </c>
      <c r="D30" s="8">
        <v>0</v>
      </c>
      <c r="E30" s="35">
        <v>0</v>
      </c>
      <c r="F30" s="45">
        <v>0</v>
      </c>
      <c r="G30" s="45">
        <v>0</v>
      </c>
      <c r="H30" s="45">
        <v>0</v>
      </c>
      <c r="J30" s="25"/>
    </row>
    <row r="31" spans="1:14" s="11" customFormat="1" ht="12.95" customHeight="1" x14ac:dyDescent="0.2">
      <c r="A31" s="4" t="s">
        <v>15</v>
      </c>
      <c r="B31" s="9">
        <v>19874251149.860001</v>
      </c>
      <c r="C31" s="9">
        <f t="shared" ref="C31:H31" si="5">SUM(C32:C46)</f>
        <v>-614280700</v>
      </c>
      <c r="D31" s="9">
        <f t="shared" si="5"/>
        <v>0</v>
      </c>
      <c r="E31" s="38">
        <f t="shared" si="5"/>
        <v>0</v>
      </c>
      <c r="F31" s="44">
        <f>SUM(F32:F46)</f>
        <v>19259970436.860001</v>
      </c>
      <c r="G31" s="44">
        <f>SUM(G32:G46)</f>
        <v>1088416470</v>
      </c>
      <c r="H31" s="44">
        <f t="shared" si="5"/>
        <v>7324931</v>
      </c>
      <c r="I31" s="27"/>
      <c r="J31" s="28"/>
      <c r="K31" s="27"/>
      <c r="L31" s="27"/>
      <c r="M31" s="27"/>
      <c r="N31" s="27"/>
    </row>
    <row r="32" spans="1:14" s="11" customFormat="1" ht="26.1" customHeight="1" x14ac:dyDescent="0.2">
      <c r="A32" s="7" t="s">
        <v>18</v>
      </c>
      <c r="B32" s="8">
        <v>499193680</v>
      </c>
      <c r="C32" s="8">
        <f t="shared" ref="C32:C41" si="6">-C13</f>
        <v>-20010510</v>
      </c>
      <c r="D32" s="8">
        <v>0</v>
      </c>
      <c r="E32" s="35">
        <v>0</v>
      </c>
      <c r="F32" s="46">
        <f>+B32+C32-D32+E32-15</f>
        <v>479183155</v>
      </c>
      <c r="G32" s="45">
        <v>26844837</v>
      </c>
      <c r="H32" s="45">
        <v>636600</v>
      </c>
      <c r="I32" s="29"/>
      <c r="J32" s="28"/>
      <c r="K32" s="30"/>
      <c r="L32" s="31"/>
      <c r="M32" s="32"/>
      <c r="N32" s="32"/>
    </row>
    <row r="33" spans="1:14" s="11" customFormat="1" ht="26.1" customHeight="1" x14ac:dyDescent="0.2">
      <c r="A33" s="7" t="s">
        <v>19</v>
      </c>
      <c r="B33" s="8">
        <v>808324309</v>
      </c>
      <c r="C33" s="8">
        <f t="shared" si="6"/>
        <v>-32402216</v>
      </c>
      <c r="D33" s="8">
        <v>0</v>
      </c>
      <c r="E33" s="35">
        <v>0</v>
      </c>
      <c r="F33" s="46">
        <f>+B33+C33-D33+E33+1</f>
        <v>775922094</v>
      </c>
      <c r="G33" s="45">
        <v>45059425</v>
      </c>
      <c r="H33" s="45">
        <v>636600</v>
      </c>
      <c r="I33" s="12"/>
      <c r="J33" s="28"/>
      <c r="K33" s="27"/>
      <c r="L33" s="27"/>
      <c r="M33" s="27"/>
      <c r="N33" s="27"/>
    </row>
    <row r="34" spans="1:14" s="11" customFormat="1" ht="26.1" customHeight="1" x14ac:dyDescent="0.2">
      <c r="A34" s="7" t="s">
        <v>20</v>
      </c>
      <c r="B34" s="8">
        <v>925967931</v>
      </c>
      <c r="C34" s="8">
        <f t="shared" si="6"/>
        <v>-14328102</v>
      </c>
      <c r="D34" s="8">
        <v>0</v>
      </c>
      <c r="E34" s="35">
        <v>0</v>
      </c>
      <c r="F34" s="46">
        <f>+B34+C34-D34+E34</f>
        <v>911639829</v>
      </c>
      <c r="G34" s="45">
        <v>53102980</v>
      </c>
      <c r="H34" s="45">
        <v>636600</v>
      </c>
      <c r="I34" s="12"/>
      <c r="J34" s="28"/>
      <c r="K34" s="27"/>
      <c r="L34" s="27"/>
      <c r="M34" s="27"/>
      <c r="N34" s="27"/>
    </row>
    <row r="35" spans="1:14" s="11" customFormat="1" ht="26.1" customHeight="1" x14ac:dyDescent="0.2">
      <c r="A35" s="7" t="s">
        <v>21</v>
      </c>
      <c r="B35" s="8">
        <v>712841668</v>
      </c>
      <c r="C35" s="8">
        <f t="shared" si="6"/>
        <v>-75700000</v>
      </c>
      <c r="D35" s="8">
        <v>0</v>
      </c>
      <c r="E35" s="35">
        <v>0</v>
      </c>
      <c r="F35" s="46">
        <f>+B35+C35-D35+E35</f>
        <v>637141668</v>
      </c>
      <c r="G35" s="45">
        <v>38256927</v>
      </c>
      <c r="H35" s="45">
        <v>693267</v>
      </c>
      <c r="I35" s="27"/>
      <c r="J35" s="28"/>
      <c r="K35" s="27"/>
      <c r="L35" s="27"/>
      <c r="M35" s="27"/>
      <c r="N35" s="27"/>
    </row>
    <row r="36" spans="1:14" s="11" customFormat="1" ht="12.95" customHeight="1" x14ac:dyDescent="0.2">
      <c r="A36" s="7" t="s">
        <v>22</v>
      </c>
      <c r="B36" s="8">
        <v>600133332</v>
      </c>
      <c r="C36" s="8">
        <f t="shared" si="6"/>
        <v>-58941667</v>
      </c>
      <c r="D36" s="8">
        <v>0</v>
      </c>
      <c r="E36" s="35">
        <v>0</v>
      </c>
      <c r="F36" s="46">
        <f>+B36+C36-D36+E36</f>
        <v>541191665</v>
      </c>
      <c r="G36" s="45">
        <v>34075369</v>
      </c>
      <c r="H36" s="45">
        <v>683314</v>
      </c>
      <c r="I36" s="27"/>
      <c r="J36" s="28"/>
      <c r="K36" s="27"/>
      <c r="L36" s="27"/>
      <c r="M36" s="27"/>
      <c r="N36" s="27"/>
    </row>
    <row r="37" spans="1:14" s="11" customFormat="1" ht="26.1" customHeight="1" x14ac:dyDescent="0.2">
      <c r="A37" s="7" t="s">
        <v>24</v>
      </c>
      <c r="B37" s="8">
        <v>3512808122</v>
      </c>
      <c r="C37" s="8">
        <f t="shared" si="6"/>
        <v>-130731971</v>
      </c>
      <c r="D37" s="8">
        <v>0</v>
      </c>
      <c r="E37" s="35">
        <v>0</v>
      </c>
      <c r="F37" s="46">
        <f>+B37+C37-D37+E37</f>
        <v>3382076151</v>
      </c>
      <c r="G37" s="45">
        <v>187005809</v>
      </c>
      <c r="H37" s="45">
        <v>1994206</v>
      </c>
      <c r="I37" s="27"/>
      <c r="J37" s="28"/>
      <c r="K37" s="27"/>
      <c r="L37" s="27"/>
      <c r="M37" s="27"/>
      <c r="N37" s="27"/>
    </row>
    <row r="38" spans="1:14" s="11" customFormat="1" ht="12.95" customHeight="1" x14ac:dyDescent="0.2">
      <c r="A38" s="7" t="s">
        <v>25</v>
      </c>
      <c r="B38" s="8">
        <v>383119325</v>
      </c>
      <c r="C38" s="8">
        <f t="shared" si="6"/>
        <v>-5577656</v>
      </c>
      <c r="D38" s="8">
        <v>0</v>
      </c>
      <c r="E38" s="35">
        <v>0</v>
      </c>
      <c r="F38" s="46">
        <f>+B38+C38-D38+E38+1</f>
        <v>377541670</v>
      </c>
      <c r="G38" s="45">
        <v>23894841</v>
      </c>
      <c r="H38" s="45">
        <v>156872</v>
      </c>
      <c r="I38" s="27"/>
      <c r="J38" s="28"/>
      <c r="K38" s="27"/>
      <c r="L38" s="27"/>
      <c r="M38" s="27"/>
      <c r="N38" s="27"/>
    </row>
    <row r="39" spans="1:14" s="11" customFormat="1" ht="26.1" customHeight="1" x14ac:dyDescent="0.2">
      <c r="A39" s="7" t="s">
        <v>26</v>
      </c>
      <c r="B39" s="8">
        <v>1414264967</v>
      </c>
      <c r="C39" s="8">
        <f t="shared" si="6"/>
        <v>-19735536</v>
      </c>
      <c r="D39" s="8">
        <v>0</v>
      </c>
      <c r="E39" s="35">
        <v>0</v>
      </c>
      <c r="F39" s="46">
        <f>+B39+C39-D39+E39</f>
        <v>1394529431</v>
      </c>
      <c r="G39" s="45">
        <v>74089783</v>
      </c>
      <c r="H39" s="45">
        <v>157104</v>
      </c>
      <c r="I39" s="27"/>
      <c r="J39" s="28"/>
      <c r="K39" s="27"/>
      <c r="L39" s="27"/>
      <c r="M39" s="27"/>
      <c r="N39" s="27"/>
    </row>
    <row r="40" spans="1:14" s="11" customFormat="1" ht="26.1" customHeight="1" x14ac:dyDescent="0.2">
      <c r="A40" s="7" t="s">
        <v>28</v>
      </c>
      <c r="B40" s="8">
        <v>2417648729</v>
      </c>
      <c r="C40" s="8">
        <f t="shared" si="6"/>
        <v>-33580698</v>
      </c>
      <c r="D40" s="8">
        <v>0</v>
      </c>
      <c r="E40" s="35">
        <v>0</v>
      </c>
      <c r="F40" s="46">
        <f>+B40+C40-D40+E40</f>
        <v>2384068031</v>
      </c>
      <c r="G40" s="45">
        <v>133882363</v>
      </c>
      <c r="H40" s="45">
        <v>295343</v>
      </c>
      <c r="I40" s="27"/>
      <c r="J40" s="28"/>
      <c r="K40" s="27"/>
      <c r="L40" s="27"/>
      <c r="M40" s="27"/>
      <c r="N40" s="27"/>
    </row>
    <row r="41" spans="1:14" s="11" customFormat="1" ht="26.1" customHeight="1" x14ac:dyDescent="0.2">
      <c r="A41" s="7" t="s">
        <v>27</v>
      </c>
      <c r="B41" s="8">
        <v>1969499965</v>
      </c>
      <c r="C41" s="8">
        <f t="shared" si="6"/>
        <v>-42981952</v>
      </c>
      <c r="D41" s="8">
        <v>0</v>
      </c>
      <c r="E41" s="35">
        <v>0</v>
      </c>
      <c r="F41" s="46">
        <f>+B41+C41-D41+E41</f>
        <v>1926518013</v>
      </c>
      <c r="G41" s="45">
        <v>99973391</v>
      </c>
      <c r="H41" s="45">
        <v>150928</v>
      </c>
      <c r="I41" s="27"/>
      <c r="J41" s="28"/>
      <c r="K41" s="27"/>
      <c r="L41" s="32"/>
      <c r="M41" s="27"/>
      <c r="N41" s="27"/>
    </row>
    <row r="42" spans="1:14" s="11" customFormat="1" ht="26.1" customHeight="1" x14ac:dyDescent="0.2">
      <c r="A42" s="7" t="s">
        <v>23</v>
      </c>
      <c r="B42" s="8">
        <v>567154855</v>
      </c>
      <c r="C42" s="8">
        <f>-C27</f>
        <v>0</v>
      </c>
      <c r="D42" s="8">
        <v>0</v>
      </c>
      <c r="E42" s="35">
        <v>0</v>
      </c>
      <c r="F42" s="45">
        <v>567154855</v>
      </c>
      <c r="G42" s="45">
        <v>37741950</v>
      </c>
      <c r="H42" s="45">
        <v>211597</v>
      </c>
      <c r="I42" s="27"/>
      <c r="J42" s="28"/>
      <c r="K42" s="27"/>
      <c r="L42" s="32"/>
      <c r="M42" s="27"/>
      <c r="N42" s="27"/>
    </row>
    <row r="43" spans="1:14" s="11" customFormat="1" ht="39" customHeight="1" x14ac:dyDescent="0.2">
      <c r="A43" s="7" t="s">
        <v>41</v>
      </c>
      <c r="B43" s="10">
        <v>924369792</v>
      </c>
      <c r="C43" s="10">
        <f>-C23</f>
        <v>-100840332</v>
      </c>
      <c r="D43" s="8">
        <v>0</v>
      </c>
      <c r="E43" s="39">
        <v>0</v>
      </c>
      <c r="F43" s="46">
        <f>+B43+C43-D43+E43</f>
        <v>823529460</v>
      </c>
      <c r="G43" s="46">
        <v>50787815</v>
      </c>
      <c r="H43" s="46">
        <v>613713</v>
      </c>
      <c r="I43" s="27"/>
      <c r="J43" s="28"/>
      <c r="K43" s="27"/>
      <c r="L43" s="27"/>
      <c r="M43" s="27"/>
      <c r="N43" s="27"/>
    </row>
    <row r="44" spans="1:14" s="11" customFormat="1" ht="39" customHeight="1" x14ac:dyDescent="0.2">
      <c r="A44" s="7" t="s">
        <v>42</v>
      </c>
      <c r="B44" s="10">
        <v>1059802738.8599999</v>
      </c>
      <c r="C44" s="10">
        <f>-C24</f>
        <v>-41397602</v>
      </c>
      <c r="D44" s="8">
        <v>0</v>
      </c>
      <c r="E44" s="39">
        <v>0</v>
      </c>
      <c r="F44" s="46">
        <f>+B44+C44-D44+E44</f>
        <v>1018405136.8599999</v>
      </c>
      <c r="G44" s="46">
        <v>53401692</v>
      </c>
      <c r="H44" s="46">
        <v>156685</v>
      </c>
      <c r="I44" s="27"/>
      <c r="J44" s="28"/>
      <c r="K44" s="27"/>
      <c r="L44" s="27"/>
      <c r="M44" s="27"/>
      <c r="N44" s="27"/>
    </row>
    <row r="45" spans="1:14" s="11" customFormat="1" ht="39" customHeight="1" x14ac:dyDescent="0.2">
      <c r="A45" s="7" t="s">
        <v>43</v>
      </c>
      <c r="B45" s="10">
        <v>2035724086</v>
      </c>
      <c r="C45" s="10">
        <f>-C25</f>
        <v>-18990437</v>
      </c>
      <c r="D45" s="8">
        <v>0</v>
      </c>
      <c r="E45" s="39">
        <v>0</v>
      </c>
      <c r="F45" s="46">
        <f>+B45+C45-D45+E45</f>
        <v>2016733649</v>
      </c>
      <c r="G45" s="46">
        <v>115087185</v>
      </c>
      <c r="H45" s="46">
        <v>151051</v>
      </c>
      <c r="I45" s="27"/>
      <c r="J45" s="28"/>
      <c r="K45" s="27"/>
      <c r="L45" s="27"/>
      <c r="M45" s="27"/>
      <c r="N45" s="27"/>
    </row>
    <row r="46" spans="1:14" s="11" customFormat="1" ht="26.1" customHeight="1" x14ac:dyDescent="0.2">
      <c r="A46" s="7" t="s">
        <v>44</v>
      </c>
      <c r="B46" s="10">
        <v>2043397650</v>
      </c>
      <c r="C46" s="10">
        <f>-C26</f>
        <v>-19062021</v>
      </c>
      <c r="D46" s="8">
        <v>0</v>
      </c>
      <c r="E46" s="39">
        <v>0</v>
      </c>
      <c r="F46" s="46">
        <f>+B46+C46-D46+E46</f>
        <v>2024335629</v>
      </c>
      <c r="G46" s="46">
        <v>115212103</v>
      </c>
      <c r="H46" s="46">
        <v>151051</v>
      </c>
      <c r="I46" s="27"/>
      <c r="J46" s="28"/>
      <c r="K46" s="27"/>
      <c r="L46" s="27"/>
      <c r="M46" s="27"/>
      <c r="N46" s="27"/>
    </row>
    <row r="47" spans="1:14" s="11" customFormat="1" ht="12.95" customHeight="1" x14ac:dyDescent="0.2">
      <c r="A47" s="4" t="s">
        <v>13</v>
      </c>
      <c r="B47" s="9">
        <v>0</v>
      </c>
      <c r="C47" s="9">
        <f t="shared" ref="C47:H47" si="7">SUM(C48)</f>
        <v>0</v>
      </c>
      <c r="D47" s="9">
        <f t="shared" si="7"/>
        <v>0</v>
      </c>
      <c r="E47" s="38">
        <f t="shared" si="7"/>
        <v>0</v>
      </c>
      <c r="F47" s="44">
        <f t="shared" si="7"/>
        <v>0</v>
      </c>
      <c r="G47" s="44">
        <f t="shared" si="7"/>
        <v>0</v>
      </c>
      <c r="H47" s="44">
        <f t="shared" si="7"/>
        <v>0</v>
      </c>
      <c r="I47" s="27"/>
      <c r="J47" s="28"/>
      <c r="K47" s="27"/>
      <c r="L47" s="27"/>
      <c r="M47" s="27"/>
      <c r="N47" s="27"/>
    </row>
    <row r="48" spans="1:14" s="11" customFormat="1" ht="12.95" customHeight="1" x14ac:dyDescent="0.2">
      <c r="A48" s="7"/>
      <c r="B48" s="8">
        <v>0</v>
      </c>
      <c r="C48" s="8">
        <v>0</v>
      </c>
      <c r="D48" s="8">
        <v>0</v>
      </c>
      <c r="E48" s="35">
        <v>0</v>
      </c>
      <c r="F48" s="46">
        <f>+B48+C48-D48+E48</f>
        <v>0</v>
      </c>
      <c r="G48" s="45">
        <v>0</v>
      </c>
      <c r="H48" s="45">
        <v>0</v>
      </c>
      <c r="I48" s="27"/>
      <c r="J48" s="28"/>
      <c r="K48" s="27"/>
      <c r="L48" s="27"/>
      <c r="M48" s="27"/>
      <c r="N48" s="27"/>
    </row>
    <row r="49" spans="1:14" s="11" customFormat="1" ht="26.1" customHeight="1" x14ac:dyDescent="0.2">
      <c r="A49" s="4" t="s">
        <v>14</v>
      </c>
      <c r="B49" s="9">
        <v>0</v>
      </c>
      <c r="C49" s="9">
        <v>0</v>
      </c>
      <c r="D49" s="9">
        <v>0</v>
      </c>
      <c r="E49" s="38">
        <v>0</v>
      </c>
      <c r="F49" s="44">
        <f>+B49+C49-D49+E49</f>
        <v>0</v>
      </c>
      <c r="G49" s="44">
        <v>0</v>
      </c>
      <c r="H49" s="44">
        <v>0</v>
      </c>
      <c r="I49" s="27"/>
      <c r="J49" s="28"/>
      <c r="K49" s="27"/>
      <c r="L49" s="27"/>
      <c r="M49" s="27"/>
      <c r="N49" s="27"/>
    </row>
    <row r="50" spans="1:14" s="11" customFormat="1" ht="12.95" customHeight="1" x14ac:dyDescent="0.2">
      <c r="A50" s="4" t="s">
        <v>16</v>
      </c>
      <c r="B50" s="9">
        <v>5667107414</v>
      </c>
      <c r="C50" s="47">
        <v>0</v>
      </c>
      <c r="D50" s="47">
        <v>0</v>
      </c>
      <c r="E50" s="48">
        <v>0</v>
      </c>
      <c r="F50" s="44">
        <v>5694345931.2999992</v>
      </c>
      <c r="G50" s="49">
        <v>0</v>
      </c>
      <c r="H50" s="49">
        <v>0</v>
      </c>
      <c r="I50" s="27"/>
      <c r="J50" s="28"/>
      <c r="K50" s="27"/>
      <c r="L50" s="27"/>
      <c r="M50" s="27"/>
      <c r="N50" s="27"/>
    </row>
    <row r="51" spans="1:14" s="11" customFormat="1" ht="39" customHeight="1" x14ac:dyDescent="0.2">
      <c r="A51" s="4" t="s">
        <v>17</v>
      </c>
      <c r="B51" s="9">
        <f>+B50+B6</f>
        <v>28273358550.259998</v>
      </c>
      <c r="C51" s="9">
        <f t="shared" ref="C51:H51" si="8">+C50+C6</f>
        <v>0</v>
      </c>
      <c r="D51" s="9">
        <f t="shared" si="8"/>
        <v>3184600317</v>
      </c>
      <c r="E51" s="38">
        <f t="shared" si="8"/>
        <v>0</v>
      </c>
      <c r="F51" s="44">
        <f>+F50+F6-2</f>
        <v>25115996749.560001</v>
      </c>
      <c r="G51" s="44">
        <f t="shared" si="8"/>
        <v>1147285515</v>
      </c>
      <c r="H51" s="44">
        <f t="shared" si="8"/>
        <v>7485931</v>
      </c>
      <c r="I51" s="27"/>
      <c r="J51" s="28"/>
      <c r="K51" s="27"/>
      <c r="L51" s="27"/>
      <c r="M51" s="27"/>
      <c r="N51" s="27"/>
    </row>
    <row r="52" spans="1:14" s="11" customFormat="1" ht="26.1" customHeight="1" x14ac:dyDescent="0.2">
      <c r="A52" s="7" t="s">
        <v>52</v>
      </c>
      <c r="B52" s="8">
        <v>0</v>
      </c>
      <c r="C52" s="8">
        <v>0</v>
      </c>
      <c r="D52" s="8">
        <v>0</v>
      </c>
      <c r="E52" s="35">
        <v>0</v>
      </c>
      <c r="F52" s="8">
        <v>0</v>
      </c>
      <c r="G52" s="8">
        <v>0</v>
      </c>
      <c r="H52" s="8">
        <v>0</v>
      </c>
      <c r="I52" s="27"/>
      <c r="J52" s="28"/>
      <c r="K52" s="27"/>
      <c r="L52" s="27"/>
      <c r="M52" s="27"/>
      <c r="N52" s="27"/>
    </row>
    <row r="53" spans="1:14" s="11" customFormat="1" ht="39" customHeight="1" x14ac:dyDescent="0.2">
      <c r="A53" s="7" t="s">
        <v>53</v>
      </c>
      <c r="B53" s="8">
        <v>0</v>
      </c>
      <c r="C53" s="8">
        <v>0</v>
      </c>
      <c r="D53" s="8">
        <v>0</v>
      </c>
      <c r="E53" s="35">
        <v>0</v>
      </c>
      <c r="F53" s="8">
        <v>0</v>
      </c>
      <c r="G53" s="8">
        <v>0</v>
      </c>
      <c r="H53" s="8">
        <v>0</v>
      </c>
      <c r="I53" s="27"/>
      <c r="J53" s="28"/>
      <c r="K53" s="27"/>
      <c r="L53" s="27"/>
      <c r="M53" s="27"/>
      <c r="N53" s="27"/>
    </row>
    <row r="54" spans="1:14" s="11" customFormat="1" ht="26.1" customHeight="1" x14ac:dyDescent="0.2">
      <c r="A54" s="4" t="s">
        <v>51</v>
      </c>
      <c r="B54" s="9">
        <f>+B55</f>
        <v>567154855</v>
      </c>
      <c r="C54" s="9">
        <f t="shared" ref="C54:H54" si="9">SUM(C55)</f>
        <v>0</v>
      </c>
      <c r="D54" s="9">
        <f t="shared" si="9"/>
        <v>0</v>
      </c>
      <c r="E54" s="38">
        <f t="shared" si="9"/>
        <v>-216965255</v>
      </c>
      <c r="F54" s="9">
        <f t="shared" si="9"/>
        <v>350189600</v>
      </c>
      <c r="G54" s="9">
        <f t="shared" si="9"/>
        <v>0</v>
      </c>
      <c r="H54" s="9">
        <f t="shared" si="9"/>
        <v>0</v>
      </c>
      <c r="I54" s="27"/>
      <c r="J54" s="28"/>
      <c r="K54" s="27"/>
      <c r="L54" s="27"/>
      <c r="M54" s="27"/>
      <c r="N54" s="27"/>
    </row>
    <row r="55" spans="1:14" s="11" customFormat="1" ht="26.1" customHeight="1" x14ac:dyDescent="0.2">
      <c r="A55" s="13" t="s">
        <v>23</v>
      </c>
      <c r="B55" s="14">
        <v>567154855</v>
      </c>
      <c r="C55" s="14">
        <v>0</v>
      </c>
      <c r="D55" s="14">
        <v>0</v>
      </c>
      <c r="E55" s="40">
        <v>-216965255</v>
      </c>
      <c r="F55" s="14">
        <f>+B55+C55-D55+E55</f>
        <v>350189600</v>
      </c>
      <c r="G55" s="14">
        <v>0</v>
      </c>
      <c r="H55" s="14">
        <v>0</v>
      </c>
      <c r="I55" s="27"/>
      <c r="J55" s="28"/>
      <c r="K55" s="27"/>
      <c r="L55" s="27"/>
      <c r="M55" s="27"/>
      <c r="N55" s="27"/>
    </row>
    <row r="56" spans="1:14" s="11" customFormat="1" ht="38.25" customHeight="1" x14ac:dyDescent="0.2">
      <c r="A56" s="63" t="s">
        <v>55</v>
      </c>
      <c r="B56" s="63"/>
      <c r="C56" s="63"/>
      <c r="D56" s="63"/>
      <c r="E56" s="63"/>
      <c r="F56" s="63"/>
      <c r="G56" s="63"/>
      <c r="H56" s="63"/>
      <c r="I56" s="27"/>
      <c r="J56" s="28"/>
      <c r="K56" s="27"/>
      <c r="L56" s="27"/>
      <c r="M56" s="27"/>
      <c r="N56" s="27"/>
    </row>
    <row r="57" spans="1:14" s="11" customFormat="1" ht="21" customHeight="1" x14ac:dyDescent="0.2">
      <c r="A57" s="56" t="s">
        <v>54</v>
      </c>
      <c r="B57" s="56"/>
      <c r="C57" s="56"/>
      <c r="D57" s="56"/>
      <c r="E57" s="56"/>
      <c r="F57" s="56"/>
      <c r="G57" s="56"/>
      <c r="H57" s="56"/>
      <c r="I57" s="27"/>
      <c r="J57" s="28"/>
      <c r="K57" s="27"/>
      <c r="L57" s="27"/>
      <c r="M57" s="27"/>
      <c r="N57" s="27"/>
    </row>
    <row r="58" spans="1:14" x14ac:dyDescent="0.2">
      <c r="A58" s="11"/>
      <c r="C58" s="11"/>
      <c r="D58" s="11"/>
      <c r="E58" s="41"/>
      <c r="F58" s="11"/>
      <c r="G58" s="11"/>
      <c r="H58" s="11"/>
      <c r="I58" s="33"/>
      <c r="J58" s="34"/>
      <c r="K58" s="33"/>
      <c r="L58" s="33"/>
      <c r="M58" s="33"/>
      <c r="N58" s="33"/>
    </row>
    <row r="59" spans="1:14" x14ac:dyDescent="0.2">
      <c r="A59" s="53" t="s">
        <v>29</v>
      </c>
      <c r="B59" s="50" t="s">
        <v>30</v>
      </c>
      <c r="C59" s="53" t="s">
        <v>56</v>
      </c>
      <c r="D59" s="50" t="s">
        <v>31</v>
      </c>
      <c r="E59" s="50" t="s">
        <v>32</v>
      </c>
      <c r="F59" s="53" t="s">
        <v>33</v>
      </c>
      <c r="G59" s="50" t="s">
        <v>34</v>
      </c>
      <c r="H59" s="11"/>
      <c r="I59" s="33"/>
      <c r="J59" s="34"/>
      <c r="K59" s="33"/>
      <c r="L59" s="33"/>
      <c r="M59" s="33"/>
      <c r="N59" s="33"/>
    </row>
    <row r="60" spans="1:14" x14ac:dyDescent="0.2">
      <c r="A60" s="54"/>
      <c r="B60" s="51" t="s">
        <v>35</v>
      </c>
      <c r="C60" s="54"/>
      <c r="D60" s="51" t="s">
        <v>36</v>
      </c>
      <c r="E60" s="51" t="s">
        <v>37</v>
      </c>
      <c r="F60" s="54"/>
      <c r="G60" s="51" t="s">
        <v>38</v>
      </c>
      <c r="H60" s="11"/>
      <c r="I60" s="33"/>
      <c r="J60" s="34"/>
      <c r="K60" s="33"/>
      <c r="L60" s="33"/>
      <c r="M60" s="33"/>
      <c r="N60" s="33"/>
    </row>
    <row r="61" spans="1:14" ht="12.75" x14ac:dyDescent="0.2">
      <c r="A61" s="55"/>
      <c r="B61" s="15"/>
      <c r="C61" s="55"/>
      <c r="D61" s="52" t="s">
        <v>39</v>
      </c>
      <c r="E61" s="15"/>
      <c r="F61" s="55"/>
      <c r="G61" s="15"/>
      <c r="H61" s="11"/>
      <c r="I61" s="33"/>
      <c r="J61" s="34"/>
      <c r="K61" s="33"/>
      <c r="L61" s="33"/>
      <c r="M61" s="33"/>
      <c r="N61" s="33"/>
    </row>
    <row r="62" spans="1:14" ht="39.75" customHeight="1" x14ac:dyDescent="0.2">
      <c r="A62" s="16" t="s">
        <v>40</v>
      </c>
      <c r="B62" s="17"/>
      <c r="C62" s="17"/>
      <c r="D62" s="17"/>
      <c r="E62" s="17"/>
      <c r="F62" s="17"/>
      <c r="G62" s="18"/>
      <c r="H62" s="11"/>
      <c r="I62" s="33"/>
      <c r="J62" s="34"/>
      <c r="K62" s="33"/>
      <c r="L62" s="33"/>
      <c r="M62" s="33"/>
      <c r="N62" s="33"/>
    </row>
    <row r="63" spans="1:14" ht="21" customHeight="1" x14ac:dyDescent="0.2">
      <c r="A63" s="19" t="s">
        <v>47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1"/>
      <c r="I63" s="33"/>
      <c r="J63" s="34"/>
      <c r="K63" s="33"/>
      <c r="L63" s="33"/>
      <c r="M63" s="33"/>
      <c r="N63" s="33"/>
    </row>
    <row r="64" spans="1:14" ht="12.75" x14ac:dyDescent="0.2">
      <c r="A64" s="20"/>
      <c r="B64" s="21"/>
      <c r="C64" s="21"/>
      <c r="D64" s="21"/>
      <c r="E64" s="21"/>
      <c r="F64" s="21"/>
      <c r="G64" s="22"/>
      <c r="H64" s="11"/>
      <c r="I64" s="33"/>
      <c r="J64" s="34"/>
      <c r="K64" s="33"/>
      <c r="L64" s="33"/>
      <c r="M64" s="33"/>
      <c r="N64" s="33"/>
    </row>
    <row r="65" spans="1:14" ht="12.75" customHeight="1" x14ac:dyDescent="0.2">
      <c r="A65" s="11"/>
      <c r="C65" s="11"/>
      <c r="D65" s="11"/>
      <c r="E65" s="41"/>
      <c r="F65" s="11"/>
      <c r="G65" s="11"/>
      <c r="H65" s="11"/>
      <c r="I65" s="33"/>
      <c r="J65" s="34"/>
      <c r="K65" s="33"/>
      <c r="L65" s="33"/>
      <c r="M65" s="33"/>
      <c r="N65" s="33"/>
    </row>
    <row r="66" spans="1:14" x14ac:dyDescent="0.2">
      <c r="A66" s="11"/>
      <c r="C66" s="11"/>
      <c r="D66" s="11"/>
      <c r="E66" s="41"/>
      <c r="F66" s="11"/>
      <c r="G66" s="11"/>
      <c r="H66" s="11"/>
      <c r="I66" s="33"/>
      <c r="J66" s="34"/>
      <c r="K66" s="33"/>
      <c r="L66" s="33"/>
      <c r="M66" s="33"/>
      <c r="N66" s="33"/>
    </row>
    <row r="67" spans="1:14" x14ac:dyDescent="0.2">
      <c r="A67" s="11"/>
      <c r="C67" s="11"/>
      <c r="D67" s="11"/>
      <c r="E67" s="41"/>
      <c r="F67" s="11"/>
      <c r="G67" s="11"/>
      <c r="H67" s="11"/>
      <c r="I67" s="33"/>
      <c r="J67" s="34"/>
      <c r="K67" s="33"/>
      <c r="L67" s="33"/>
      <c r="M67" s="33"/>
      <c r="N67" s="33"/>
    </row>
    <row r="68" spans="1:14" x14ac:dyDescent="0.2">
      <c r="A68" s="11"/>
      <c r="C68" s="11"/>
      <c r="D68" s="11"/>
      <c r="E68" s="41"/>
      <c r="F68" s="11"/>
      <c r="G68" s="11"/>
      <c r="H68" s="11"/>
      <c r="I68" s="33"/>
      <c r="J68" s="34"/>
      <c r="K68" s="33"/>
      <c r="L68" s="33"/>
      <c r="M68" s="33"/>
      <c r="N68" s="33"/>
    </row>
    <row r="69" spans="1:14" x14ac:dyDescent="0.2">
      <c r="A69" s="11"/>
      <c r="C69" s="11"/>
      <c r="D69" s="11"/>
      <c r="E69" s="41"/>
      <c r="F69" s="11"/>
      <c r="G69" s="11"/>
      <c r="H69" s="11"/>
      <c r="I69" s="33"/>
      <c r="J69" s="34"/>
      <c r="K69" s="33"/>
      <c r="L69" s="33"/>
      <c r="M69" s="33"/>
      <c r="N69" s="33"/>
    </row>
    <row r="70" spans="1:14" x14ac:dyDescent="0.2">
      <c r="A70" s="11"/>
      <c r="C70" s="11"/>
      <c r="D70" s="11"/>
      <c r="E70" s="41"/>
      <c r="F70" s="11"/>
      <c r="G70" s="11"/>
      <c r="H70" s="11"/>
      <c r="I70" s="33"/>
      <c r="J70" s="34"/>
      <c r="K70" s="33"/>
      <c r="L70" s="33"/>
      <c r="M70" s="33"/>
      <c r="N70" s="33"/>
    </row>
    <row r="71" spans="1:14" x14ac:dyDescent="0.2">
      <c r="A71" s="11"/>
      <c r="C71" s="11"/>
      <c r="D71" s="11"/>
      <c r="E71" s="41"/>
      <c r="F71" s="11"/>
      <c r="G71" s="11"/>
      <c r="H71" s="11"/>
      <c r="I71" s="33"/>
      <c r="J71" s="34"/>
      <c r="K71" s="33"/>
      <c r="L71" s="33"/>
      <c r="M71" s="33"/>
      <c r="N71" s="33"/>
    </row>
    <row r="72" spans="1:14" x14ac:dyDescent="0.2">
      <c r="A72" s="11"/>
      <c r="C72" s="11"/>
      <c r="D72" s="11"/>
      <c r="E72" s="41"/>
      <c r="F72" s="11"/>
      <c r="G72" s="11"/>
      <c r="H72" s="11"/>
      <c r="I72" s="33"/>
      <c r="J72" s="34"/>
      <c r="K72" s="33"/>
      <c r="L72" s="33"/>
      <c r="M72" s="33"/>
      <c r="N72" s="33"/>
    </row>
    <row r="73" spans="1:14" x14ac:dyDescent="0.2">
      <c r="A73" s="11"/>
      <c r="C73" s="11"/>
      <c r="D73" s="11"/>
      <c r="E73" s="41"/>
      <c r="F73" s="11"/>
      <c r="G73" s="11"/>
      <c r="H73" s="11"/>
      <c r="I73" s="33"/>
      <c r="J73" s="34"/>
      <c r="K73" s="33"/>
      <c r="L73" s="33"/>
      <c r="M73" s="33"/>
      <c r="N73" s="33"/>
    </row>
    <row r="74" spans="1:14" x14ac:dyDescent="0.2">
      <c r="A74" s="11"/>
      <c r="C74" s="11"/>
      <c r="D74" s="11"/>
      <c r="E74" s="41"/>
      <c r="F74" s="11"/>
      <c r="G74" s="11"/>
      <c r="H74" s="11"/>
      <c r="I74" s="33"/>
      <c r="J74" s="34"/>
      <c r="K74" s="33"/>
      <c r="L74" s="33"/>
      <c r="M74" s="33"/>
      <c r="N74" s="33"/>
    </row>
    <row r="75" spans="1:14" x14ac:dyDescent="0.2">
      <c r="A75" s="11"/>
      <c r="C75" s="11"/>
      <c r="D75" s="11"/>
      <c r="E75" s="41"/>
      <c r="F75" s="11"/>
      <c r="G75" s="11"/>
      <c r="H75" s="11"/>
      <c r="I75" s="33"/>
      <c r="J75" s="34"/>
      <c r="K75" s="33"/>
      <c r="L75" s="33"/>
      <c r="M75" s="33"/>
      <c r="N75" s="33"/>
    </row>
    <row r="76" spans="1:14" x14ac:dyDescent="0.2">
      <c r="A76" s="11"/>
      <c r="C76" s="11"/>
      <c r="D76" s="11"/>
      <c r="E76" s="41"/>
      <c r="F76" s="11"/>
      <c r="G76" s="11"/>
      <c r="H76" s="11"/>
      <c r="I76" s="33"/>
      <c r="J76" s="34"/>
      <c r="K76" s="33"/>
      <c r="L76" s="33"/>
      <c r="M76" s="33"/>
      <c r="N76" s="33"/>
    </row>
    <row r="77" spans="1:14" x14ac:dyDescent="0.2">
      <c r="A77" s="11"/>
      <c r="C77" s="11"/>
      <c r="D77" s="11"/>
      <c r="E77" s="41"/>
      <c r="F77" s="11"/>
      <c r="G77" s="11"/>
      <c r="H77" s="11"/>
      <c r="I77" s="33"/>
      <c r="J77" s="34"/>
      <c r="K77" s="33"/>
      <c r="L77" s="33"/>
      <c r="M77" s="33"/>
      <c r="N77" s="33"/>
    </row>
    <row r="78" spans="1:14" x14ac:dyDescent="0.2">
      <c r="A78" s="11"/>
      <c r="C78" s="11"/>
      <c r="D78" s="11"/>
      <c r="E78" s="41"/>
      <c r="F78" s="11"/>
      <c r="G78" s="11"/>
      <c r="H78" s="11"/>
      <c r="I78" s="33"/>
      <c r="J78" s="34"/>
      <c r="K78" s="33"/>
      <c r="L78" s="33"/>
      <c r="M78" s="33"/>
      <c r="N78" s="33"/>
    </row>
    <row r="79" spans="1:14" ht="12.75" customHeight="1" x14ac:dyDescent="0.2">
      <c r="A79" s="11"/>
      <c r="C79" s="11"/>
      <c r="D79" s="11"/>
      <c r="E79" s="41"/>
      <c r="F79" s="11"/>
      <c r="G79" s="11"/>
      <c r="H79" s="11"/>
      <c r="I79" s="33"/>
      <c r="J79" s="34"/>
      <c r="K79" s="33"/>
      <c r="L79" s="33"/>
      <c r="M79" s="33"/>
      <c r="N79" s="33"/>
    </row>
    <row r="80" spans="1:14" x14ac:dyDescent="0.2">
      <c r="A80" s="11"/>
      <c r="C80" s="11"/>
      <c r="D80" s="11"/>
      <c r="E80" s="41"/>
      <c r="F80" s="11"/>
      <c r="G80" s="11"/>
      <c r="H80" s="11"/>
      <c r="I80" s="33"/>
      <c r="J80" s="34"/>
      <c r="K80" s="33"/>
      <c r="L80" s="33"/>
      <c r="M80" s="33"/>
      <c r="N80" s="33"/>
    </row>
    <row r="81" spans="9:14" x14ac:dyDescent="0.2">
      <c r="I81" s="33"/>
      <c r="J81" s="34"/>
      <c r="K81" s="33"/>
      <c r="L81" s="33"/>
      <c r="M81" s="33"/>
      <c r="N81" s="33"/>
    </row>
    <row r="82" spans="9:14" x14ac:dyDescent="0.2">
      <c r="I82" s="33"/>
      <c r="J82" s="34"/>
      <c r="K82" s="33"/>
      <c r="L82" s="33"/>
      <c r="M82" s="33"/>
      <c r="N82" s="33"/>
    </row>
    <row r="83" spans="9:14" x14ac:dyDescent="0.2">
      <c r="I83" s="33"/>
      <c r="J83" s="34"/>
      <c r="K83" s="33"/>
      <c r="L83" s="33"/>
      <c r="M83" s="33"/>
      <c r="N83" s="33"/>
    </row>
    <row r="84" spans="9:14" x14ac:dyDescent="0.2">
      <c r="I84" s="33"/>
      <c r="J84" s="34"/>
      <c r="K84" s="33"/>
      <c r="L84" s="33"/>
      <c r="M84" s="33"/>
      <c r="N84" s="33"/>
    </row>
    <row r="85" spans="9:14" x14ac:dyDescent="0.2">
      <c r="I85" s="33"/>
      <c r="J85" s="34"/>
      <c r="K85" s="33"/>
      <c r="L85" s="33"/>
      <c r="M85" s="33"/>
      <c r="N85" s="33"/>
    </row>
    <row r="86" spans="9:14" x14ac:dyDescent="0.2">
      <c r="I86" s="33"/>
      <c r="J86" s="34"/>
      <c r="K86" s="33"/>
      <c r="L86" s="33"/>
      <c r="M86" s="33"/>
      <c r="N86" s="33"/>
    </row>
    <row r="87" spans="9:14" x14ac:dyDescent="0.2">
      <c r="I87" s="33"/>
      <c r="J87" s="34"/>
      <c r="K87" s="33"/>
      <c r="L87" s="33"/>
      <c r="M87" s="33"/>
      <c r="N87" s="33"/>
    </row>
  </sheetData>
  <mergeCells count="9">
    <mergeCell ref="A59:A61"/>
    <mergeCell ref="C59:C61"/>
    <mergeCell ref="F59:F61"/>
    <mergeCell ref="A57:H57"/>
    <mergeCell ref="A1:H1"/>
    <mergeCell ref="A2:H2"/>
    <mergeCell ref="A3:H3"/>
    <mergeCell ref="A4:H4"/>
    <mergeCell ref="A56:H56"/>
  </mergeCells>
  <printOptions gridLines="1"/>
  <pageMargins left="0.39370078740157483" right="0" top="0.39370078740157483" bottom="0.39370078740157483" header="0.51181102362204722" footer="0.51181102362204722"/>
  <pageSetup scale="9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Y 2 A </vt:lpstr>
      <vt:lpstr>'Anexo 2 Y 2 A '!Área_de_impresión</vt:lpstr>
      <vt:lpstr>'Anexo 2 Y 2 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GERARDOA</dc:creator>
  <cp:lastModifiedBy>Josué</cp:lastModifiedBy>
  <cp:lastPrinted>2022-11-08T23:29:10Z</cp:lastPrinted>
  <dcterms:created xsi:type="dcterms:W3CDTF">2017-03-23T20:14:18Z</dcterms:created>
  <dcterms:modified xsi:type="dcterms:W3CDTF">2022-11-08T23:29:19Z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Prueba SP__ junio 2019.xls</vt:lpwstr>
  </property>
</Properties>
</file>